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uri\Documents\Excel Specialist\Landingspagina's\Offerte maken in Excel\"/>
    </mc:Choice>
  </mc:AlternateContent>
  <xr:revisionPtr revIDLastSave="0" documentId="8_{B3AED158-3072-4C9F-AB10-4DED3A71DD6D}" xr6:coauthVersionLast="47" xr6:coauthVersionMax="47" xr10:uidLastSave="{00000000-0000-0000-0000-000000000000}"/>
  <bookViews>
    <workbookView xWindow="-108" yWindow="-108" windowWidth="23256" windowHeight="14016" xr2:uid="{99861A6E-D7A8-40C3-8BC5-486F8E88B561}"/>
  </bookViews>
  <sheets>
    <sheet name="Offerte" sheetId="1" r:id="rId1"/>
    <sheet name="Klantgegevens" sheetId="2" r:id="rId2"/>
    <sheet name="Bron offerte" sheetId="5" r:id="rId3"/>
  </sheets>
  <definedNames>
    <definedName name="_xlnm.Print_Area" localSheetId="0">Offerte!$A$1:$H$47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6" i="1"/>
  <c r="H27" i="1"/>
  <c r="H26" i="1"/>
  <c r="H25" i="1"/>
  <c r="B25" i="1"/>
  <c r="A27" i="1"/>
  <c r="A26" i="1"/>
  <c r="A25" i="1"/>
  <c r="I3" i="5"/>
  <c r="F3" i="5"/>
  <c r="F4" i="5" s="1"/>
  <c r="C3" i="5"/>
  <c r="C4" i="5" s="1"/>
  <c r="C5" i="5" s="1"/>
  <c r="A3" i="5"/>
  <c r="A4" i="5" s="1"/>
  <c r="A5" i="5" s="1"/>
  <c r="A3" i="2" l="1"/>
  <c r="A4" i="2" s="1"/>
  <c r="A5" i="2" s="1"/>
  <c r="G20" i="1" s="1"/>
  <c r="H33" i="1"/>
  <c r="A20" i="1"/>
  <c r="A15" i="1" l="1"/>
  <c r="A14" i="1"/>
  <c r="A13" i="1"/>
  <c r="A12" i="1"/>
  <c r="H34" i="1"/>
  <c r="H36" i="1" s="1"/>
</calcChain>
</file>

<file path=xl/sharedStrings.xml><?xml version="1.0" encoding="utf-8"?>
<sst xmlns="http://schemas.openxmlformats.org/spreadsheetml/2006/main" count="69" uniqueCount="46">
  <si>
    <t>LDM Insight B.V.</t>
  </si>
  <si>
    <t>Op den Berg 86</t>
  </si>
  <si>
    <t>6711 CV Ede</t>
  </si>
  <si>
    <t>06 28 42 88 52</t>
  </si>
  <si>
    <t>contact@de-excel-specialist.nl</t>
  </si>
  <si>
    <t>Offertedatum</t>
  </si>
  <si>
    <t>Offertenummer</t>
  </si>
  <si>
    <t>Relatienummer</t>
  </si>
  <si>
    <t>Aantal</t>
  </si>
  <si>
    <t>Omschrijving</t>
  </si>
  <si>
    <t>Totaal</t>
  </si>
  <si>
    <t>Subtotaal</t>
  </si>
  <si>
    <t>21% BTW</t>
  </si>
  <si>
    <t>Geldigheidsduur</t>
  </si>
  <si>
    <t>Deze offerte is geldig tot 14 dagen na de offertedatum.</t>
  </si>
  <si>
    <t>Bedrijf</t>
  </si>
  <si>
    <t>T.a.v.</t>
  </si>
  <si>
    <t>Adres</t>
  </si>
  <si>
    <t>Postcode</t>
  </si>
  <si>
    <t>Woonplaats</t>
  </si>
  <si>
    <t>Amsterdam</t>
  </si>
  <si>
    <t>Utrecht</t>
  </si>
  <si>
    <t>Ede</t>
  </si>
  <si>
    <t>Arnhem</t>
  </si>
  <si>
    <t>Coos Busters</t>
  </si>
  <si>
    <t>Wil Krikke</t>
  </si>
  <si>
    <t>Izzy van Gisteren</t>
  </si>
  <si>
    <t>Connie Veer</t>
  </si>
  <si>
    <t>Achter de Kerk 23</t>
  </si>
  <si>
    <t>Vissteeg 2</t>
  </si>
  <si>
    <t>De Blokken 24</t>
  </si>
  <si>
    <t>Zeldenrustlaan 1</t>
  </si>
  <si>
    <t>The Eet-Team</t>
  </si>
  <si>
    <t>Rayn-Hari</t>
  </si>
  <si>
    <t>M. Pompe</t>
  </si>
  <si>
    <t>Fook Yue</t>
  </si>
  <si>
    <t>1234 AB</t>
  </si>
  <si>
    <t>2734 CD</t>
  </si>
  <si>
    <t>4234 EF</t>
  </si>
  <si>
    <t>5734 GH</t>
  </si>
  <si>
    <t>Klant</t>
  </si>
  <si>
    <t>Bedrag excl. BTW</t>
  </si>
  <si>
    <t>Planken</t>
  </si>
  <si>
    <t>Schroeven</t>
  </si>
  <si>
    <t>Baksteken</t>
  </si>
  <si>
    <t>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</si>
</sst>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indent="2"/>
    </xf>
    <xf numFmtId="0" fontId="1" fillId="0" borderId="0" xfId="0" applyFont="1"/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/>
    <xf numFmtId="44" fontId="1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64" fontId="0" fillId="0" borderId="0" xfId="0" applyNumberFormat="1" applyAlignment="1">
      <alignment horizontal="left" indent="2"/>
    </xf>
    <xf numFmtId="0" fontId="0" fillId="0" borderId="0" xfId="0" applyFill="1" applyAlignment="1">
      <alignment horizontal="left" indent="1"/>
    </xf>
    <xf numFmtId="0" fontId="0" fillId="0" borderId="0" xfId="0" applyNumberFormat="1" applyAlignment="1">
      <alignment horizontal="left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158751</xdr:colOff>
      <xdr:row>1</xdr:row>
      <xdr:rowOff>120651</xdr:rowOff>
    </xdr:from>
    <xdr:to>
      <xdr:col>1</xdr:col>
      <xdr:colOff>266700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348A0CF-BA47-4201-B76F-5DA455C371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567"/>
        <a:stretch/>
      </xdr:blipFill>
      <xdr:spPr>
        <a:xfrm>
          <a:off x="158751" y="303531"/>
          <a:ext cx="824229" cy="927099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2</xdr:row>
      <xdr:rowOff>101600</xdr:rowOff>
    </xdr:from>
    <xdr:to>
      <xdr:col>3</xdr:col>
      <xdr:colOff>95250</xdr:colOff>
      <xdr:row>9</xdr:row>
      <xdr:rowOff>107950</xdr:rowOff>
    </xdr:to>
    <xdr:sp macro="" textlink="">
      <xdr:nvSpPr>
        <xdr:cNvPr id="4" name="Tekstvak 4">
          <a:extLst>
            <a:ext uri="{FF2B5EF4-FFF2-40B4-BE49-F238E27FC236}">
              <a16:creationId xmlns:a16="http://schemas.microsoft.com/office/drawing/2014/main" id="{5BF0AB3D-583A-4351-AEE7-B409E8AD33DA}"/>
            </a:ext>
          </a:extLst>
        </xdr:cNvPr>
        <xdr:cNvSpPr txBox="1"/>
      </xdr:nvSpPr>
      <xdr:spPr>
        <a:xfrm>
          <a:off x="932180" y="467360"/>
          <a:ext cx="1311910" cy="1286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600" b="1"/>
            <a:t>De Excel</a:t>
          </a:r>
        </a:p>
        <a:p>
          <a:r>
            <a:rPr lang="nl-NL" sz="1600" b="1"/>
            <a:t>Specialist</a:t>
          </a:r>
        </a:p>
      </xdr:txBody>
    </xdr:sp>
    <xdr:clientData/>
  </xdr:twoCellAnchor>
  <xdr:twoCellAnchor editAs="oneCell">
    <xdr:from>
      <xdr:col>31</xdr:col>
      <xdr:colOff>63501</xdr:colOff>
      <xdr:row>7</xdr:row>
      <xdr:rowOff>31750</xdr:rowOff>
    </xdr:from>
    <xdr:to>
      <xdr:col>38</xdr:col>
      <xdr:colOff>268288</xdr:colOff>
      <xdr:row>33</xdr:row>
      <xdr:rowOff>67918</xdr:rowOff>
    </xdr:to>
    <xdr:pic>
      <xdr:nvPicPr>
        <xdr:cNvPr id="5" name="Afbeelding 5">
          <a:extLst>
            <a:ext uri="{FF2B5EF4-FFF2-40B4-BE49-F238E27FC236}">
              <a16:creationId xmlns:a16="http://schemas.microsoft.com/office/drawing/2014/main" id="{32A37674-DD50-4CA4-B03A-8A4905EB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4621" y="1311910"/>
          <a:ext cx="4471987" cy="4791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584200</xdr:colOff>
      <xdr:row>3</xdr:row>
      <xdr:rowOff>1495</xdr:rowOff>
    </xdr:to>
    <xdr:sp macro="[0]!ThisWorkbook.PrintOfferte" textlink="">
      <xdr:nvSpPr>
        <xdr:cNvPr id="7" name="Rechthoek 6">
          <a:extLst>
            <a:ext uri="{FF2B5EF4-FFF2-40B4-BE49-F238E27FC236}">
              <a16:creationId xmlns:a16="http://schemas.microsoft.com/office/drawing/2014/main" id="{AD0184F6-6000-439C-AE56-BBA04288E37A}"/>
            </a:ext>
          </a:extLst>
        </xdr:cNvPr>
        <xdr:cNvSpPr/>
      </xdr:nvSpPr>
      <xdr:spPr>
        <a:xfrm>
          <a:off x="5764306" y="0"/>
          <a:ext cx="1193800" cy="5393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Maak offerte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7</xdr:col>
      <xdr:colOff>17793</xdr:colOff>
      <xdr:row>32</xdr:row>
      <xdr:rowOff>144526</xdr:rowOff>
    </xdr:to>
    <xdr:sp macro="" textlink="">
      <xdr:nvSpPr>
        <xdr:cNvPr id="3" name="Callout: Down Arrow 1">
          <a:extLst>
            <a:ext uri="{FF2B5EF4-FFF2-40B4-BE49-F238E27FC236}">
              <a16:creationId xmlns:a16="http://schemas.microsoft.com/office/drawing/2014/main" id="{7436C29B-D60C-4893-AC67-D3684E06C08F}"/>
            </a:ext>
          </a:extLst>
        </xdr:cNvPr>
        <xdr:cNvSpPr/>
      </xdr:nvSpPr>
      <xdr:spPr>
        <a:xfrm>
          <a:off x="6263640" y="4754880"/>
          <a:ext cx="1061733" cy="1241806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Gebruik drop down menu om offerte te selecteren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3E3D-AE0E-4D68-A0AA-5F13AEE103B9}">
  <sheetPr codeName="Blad9">
    <tabColor theme="4" tint="-0.249977111117893"/>
  </sheetPr>
  <dimension ref="A3:N52"/>
  <sheetViews>
    <sheetView tabSelected="1" zoomScale="85" zoomScaleNormal="85" workbookViewId="0">
      <selection activeCell="F16" sqref="F16"/>
    </sheetView>
  </sheetViews>
  <sheetFormatPr defaultRowHeight="14.4" x14ac:dyDescent="0.3"/>
  <cols>
    <col min="1" max="1" width="10.44140625" style="1" customWidth="1"/>
    <col min="2" max="7" width="10.44140625" customWidth="1"/>
    <col min="8" max="8" width="10.88671875" bestFit="1" customWidth="1"/>
  </cols>
  <sheetData>
    <row r="3" spans="1:6" x14ac:dyDescent="0.3">
      <c r="F3" s="3" t="s">
        <v>0</v>
      </c>
    </row>
    <row r="4" spans="1:6" x14ac:dyDescent="0.3">
      <c r="F4" s="3" t="s">
        <v>1</v>
      </c>
    </row>
    <row r="5" spans="1:6" x14ac:dyDescent="0.3">
      <c r="F5" s="3" t="s">
        <v>2</v>
      </c>
    </row>
    <row r="6" spans="1:6" x14ac:dyDescent="0.3">
      <c r="F6" s="3" t="s">
        <v>3</v>
      </c>
    </row>
    <row r="7" spans="1:6" x14ac:dyDescent="0.3">
      <c r="F7" s="3" t="s">
        <v>4</v>
      </c>
    </row>
    <row r="12" spans="1:6" x14ac:dyDescent="0.3">
      <c r="A12" s="1" t="str">
        <f>VLOOKUP($G$20,Klantgegevens!$A:$F,2,0)</f>
        <v>M. Pompe</v>
      </c>
    </row>
    <row r="13" spans="1:6" x14ac:dyDescent="0.3">
      <c r="A13" s="1" t="str">
        <f>"T.a.v. "&amp;VLOOKUP($G$20,Klantgegevens!$A:$F,3,0)</f>
        <v>T.a.v. Izzy van Gisteren</v>
      </c>
    </row>
    <row r="14" spans="1:6" x14ac:dyDescent="0.3">
      <c r="A14" s="1" t="str">
        <f>VLOOKUP($G$20,Klantgegevens!$A:$F,4,0)</f>
        <v>De Blokken 24</v>
      </c>
    </row>
    <row r="15" spans="1:6" x14ac:dyDescent="0.3">
      <c r="A15" s="1" t="str">
        <f>VLOOKUP($G$20,Klantgegevens!$A:$F,5,0)&amp;" "&amp;VLOOKUP($G$20,Klantgegevens!$A:$F,6,0)</f>
        <v>4234 EF Ede</v>
      </c>
    </row>
    <row r="19" spans="1:14" x14ac:dyDescent="0.3">
      <c r="A19" s="4" t="s">
        <v>5</v>
      </c>
      <c r="B19" s="2"/>
      <c r="C19" s="2"/>
      <c r="D19" s="13" t="s">
        <v>6</v>
      </c>
      <c r="E19" s="13"/>
      <c r="F19" s="2"/>
      <c r="G19" s="13" t="s">
        <v>7</v>
      </c>
      <c r="H19" s="13"/>
    </row>
    <row r="20" spans="1:14" x14ac:dyDescent="0.3">
      <c r="A20" s="14">
        <f ca="1">TODAY()</f>
        <v>44839</v>
      </c>
      <c r="B20" s="14"/>
      <c r="D20" s="15">
        <v>22012</v>
      </c>
      <c r="E20" s="15"/>
      <c r="G20" s="16">
        <f>_xlfn.XLOOKUP(VLOOKUP($D$20,'Bron offerte'!$A:$K,2,0),Klantgegevens!B:B,Klantgegevens!A:A,"")</f>
        <v>1002</v>
      </c>
      <c r="H20" s="16"/>
    </row>
    <row r="21" spans="1:14" x14ac:dyDescent="0.3">
      <c r="A21" s="5"/>
      <c r="B21" s="1"/>
      <c r="D21" s="6"/>
      <c r="E21" s="6"/>
      <c r="G21" s="6"/>
      <c r="H21" s="6"/>
    </row>
    <row r="24" spans="1:14" s="2" customFormat="1" x14ac:dyDescent="0.3">
      <c r="A24" s="4" t="s">
        <v>8</v>
      </c>
      <c r="B24" s="2" t="s">
        <v>9</v>
      </c>
      <c r="F24"/>
      <c r="H24" s="7" t="s">
        <v>10</v>
      </c>
    </row>
    <row r="25" spans="1:14" x14ac:dyDescent="0.3">
      <c r="A25" s="1">
        <f>VLOOKUP($D$20,'Bron offerte'!$A:$K,3,0)</f>
        <v>5</v>
      </c>
      <c r="B25" s="8" t="str">
        <f>VLOOKUP($D$20,'Bron offerte'!$A:$K,4,0)</f>
        <v>Baksteken</v>
      </c>
      <c r="H25" s="9">
        <f>VLOOKUP($D$20,'Bron offerte'!$A:$K,5,0)</f>
        <v>20</v>
      </c>
      <c r="I25" s="9"/>
    </row>
    <row r="26" spans="1:14" x14ac:dyDescent="0.3">
      <c r="A26" s="1">
        <f>VLOOKUP($D$20,'Bron offerte'!$A:$K,6,0)</f>
        <v>6</v>
      </c>
      <c r="B26" s="8" t="str">
        <f>VLOOKUP($D$20,'Bron offerte'!$A:$K,7,0)</f>
        <v>Cement</v>
      </c>
      <c r="H26" s="9">
        <f>VLOOKUP($D$20,'Bron offerte'!$A:$K,8,0)</f>
        <v>10</v>
      </c>
    </row>
    <row r="27" spans="1:14" x14ac:dyDescent="0.3">
      <c r="A27" s="1">
        <f>VLOOKUP($D$20,'Bron offerte'!$A:$K,9,0)</f>
        <v>3</v>
      </c>
      <c r="B27" s="8" t="str">
        <f>VLOOKUP($D$20,'Bron offerte'!$A:$K,10,0)</f>
        <v>Planken</v>
      </c>
      <c r="C27" s="2"/>
      <c r="D27" s="2"/>
      <c r="E27" s="2"/>
      <c r="F27" s="2"/>
      <c r="G27" s="2"/>
      <c r="H27" s="9">
        <f>VLOOKUP($D$20,'Bron offerte'!$A:$K,11,0)</f>
        <v>50</v>
      </c>
    </row>
    <row r="28" spans="1:14" s="2" customFormat="1" x14ac:dyDescent="0.3">
      <c r="A28" s="1"/>
      <c r="C28"/>
      <c r="D28"/>
      <c r="E28"/>
      <c r="F28"/>
      <c r="G28"/>
      <c r="H28" s="9"/>
      <c r="K28"/>
      <c r="N28"/>
    </row>
    <row r="29" spans="1:14" x14ac:dyDescent="0.3">
      <c r="B29" s="8"/>
    </row>
    <row r="31" spans="1:14" s="2" customFormat="1" x14ac:dyDescent="0.3">
      <c r="K31"/>
      <c r="N31"/>
    </row>
    <row r="33" spans="1:8" x14ac:dyDescent="0.3">
      <c r="A33" s="4" t="s">
        <v>11</v>
      </c>
      <c r="B33" s="2"/>
      <c r="C33" s="2"/>
      <c r="D33" s="2"/>
      <c r="E33" s="2"/>
      <c r="G33" s="2"/>
      <c r="H33" s="10">
        <f>SUM(H25:H32)</f>
        <v>80</v>
      </c>
    </row>
    <row r="34" spans="1:8" x14ac:dyDescent="0.3">
      <c r="A34" s="1" t="s">
        <v>12</v>
      </c>
      <c r="H34" s="9">
        <f>H33*0.21</f>
        <v>16.8</v>
      </c>
    </row>
    <row r="36" spans="1:8" x14ac:dyDescent="0.3">
      <c r="A36" s="4" t="s">
        <v>10</v>
      </c>
      <c r="B36" s="2"/>
      <c r="C36" s="2"/>
      <c r="D36" s="2"/>
      <c r="E36" s="2"/>
      <c r="F36" s="2"/>
      <c r="G36" s="2"/>
      <c r="H36" s="10">
        <f>H33+H34</f>
        <v>96.8</v>
      </c>
    </row>
    <row r="44" spans="1:8" x14ac:dyDescent="0.3">
      <c r="B44" s="11"/>
      <c r="C44" s="11"/>
      <c r="D44" s="11"/>
      <c r="E44" s="11"/>
      <c r="F44" s="11"/>
      <c r="G44" s="11"/>
      <c r="H44" s="11"/>
    </row>
    <row r="46" spans="1:8" x14ac:dyDescent="0.3">
      <c r="A46" s="4" t="s">
        <v>13</v>
      </c>
      <c r="B46" s="11"/>
      <c r="C46" s="11"/>
      <c r="D46" s="11"/>
      <c r="E46" s="11"/>
      <c r="F46" s="11"/>
      <c r="G46" s="11"/>
      <c r="H46" s="11"/>
    </row>
    <row r="47" spans="1:8" x14ac:dyDescent="0.3">
      <c r="A47" s="1" t="s">
        <v>14</v>
      </c>
      <c r="B47" s="11"/>
      <c r="C47" s="11"/>
      <c r="D47" s="11"/>
      <c r="E47" s="11"/>
      <c r="F47" s="11"/>
      <c r="G47" s="11"/>
      <c r="H47" s="11"/>
    </row>
    <row r="49" spans="1:8" x14ac:dyDescent="0.3">
      <c r="H49" s="9"/>
    </row>
    <row r="51" spans="1:8" x14ac:dyDescent="0.3">
      <c r="A51" s="2"/>
      <c r="C51" s="2"/>
      <c r="D51" s="2"/>
      <c r="E51" s="2"/>
      <c r="F51" s="2"/>
      <c r="G51" s="2"/>
      <c r="H51" s="9"/>
    </row>
    <row r="52" spans="1:8" x14ac:dyDescent="0.3">
      <c r="H52" s="9"/>
    </row>
  </sheetData>
  <mergeCells count="5">
    <mergeCell ref="D19:E19"/>
    <mergeCell ref="G19:H19"/>
    <mergeCell ref="A20:B20"/>
    <mergeCell ref="D20:E20"/>
    <mergeCell ref="G20:H20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&amp;C&amp;9&amp;K01+048Bank NL33INGB0388678135 | KVK 85796581 Vestigingsnr. 000051819007 | BTW NL863745416B01
De Excel Specialist is een label van LDM Insight B.V.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CE648C-DE4C-4D2F-A002-192C5EE0418E}">
          <x14:formula1>
            <xm:f>'Bron offerte'!$A$2:$A$5</xm:f>
          </x14:formula1>
          <xm:sqref>D20:E20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C4B89-6B5A-4B80-9A2B-963C06A237CE}">
  <sheetPr codeName="Blad1">
    <tabColor theme="4" tint="0.39997558519241921"/>
  </sheetPr>
  <dimension ref="A1:F5"/>
  <sheetViews>
    <sheetView workbookViewId="0"/>
  </sheetViews>
  <sheetFormatPr defaultRowHeight="14.4" x14ac:dyDescent="0.3"/>
  <cols>
    <col min="1" max="1" width="16.109375" style="12" customWidth="1"/>
    <col min="2" max="6" width="16.109375" customWidth="1"/>
  </cols>
  <sheetData>
    <row r="1" spans="1:6" s="2" customFormat="1" x14ac:dyDescent="0.3">
      <c r="A1" s="7" t="s">
        <v>7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</row>
    <row r="2" spans="1:6" x14ac:dyDescent="0.3">
      <c r="A2" s="12">
        <v>1000</v>
      </c>
      <c r="B2" t="s">
        <v>32</v>
      </c>
      <c r="C2" t="s">
        <v>24</v>
      </c>
      <c r="D2" t="s">
        <v>28</v>
      </c>
      <c r="E2" t="s">
        <v>36</v>
      </c>
      <c r="F2" t="s">
        <v>20</v>
      </c>
    </row>
    <row r="3" spans="1:6" x14ac:dyDescent="0.3">
      <c r="A3" s="12">
        <f>A2+1</f>
        <v>1001</v>
      </c>
      <c r="B3" t="s">
        <v>33</v>
      </c>
      <c r="C3" t="s">
        <v>25</v>
      </c>
      <c r="D3" t="s">
        <v>29</v>
      </c>
      <c r="E3" t="s">
        <v>37</v>
      </c>
      <c r="F3" t="s">
        <v>21</v>
      </c>
    </row>
    <row r="4" spans="1:6" x14ac:dyDescent="0.3">
      <c r="A4" s="12">
        <f t="shared" ref="A4:A5" si="0">A3+1</f>
        <v>1002</v>
      </c>
      <c r="B4" t="s">
        <v>34</v>
      </c>
      <c r="C4" t="s">
        <v>26</v>
      </c>
      <c r="D4" t="s">
        <v>30</v>
      </c>
      <c r="E4" t="s">
        <v>38</v>
      </c>
      <c r="F4" t="s">
        <v>22</v>
      </c>
    </row>
    <row r="5" spans="1:6" x14ac:dyDescent="0.3">
      <c r="A5" s="12">
        <f t="shared" si="0"/>
        <v>1003</v>
      </c>
      <c r="B5" t="s">
        <v>35</v>
      </c>
      <c r="C5" t="s">
        <v>27</v>
      </c>
      <c r="D5" t="s">
        <v>31</v>
      </c>
      <c r="E5" t="s">
        <v>39</v>
      </c>
      <c r="F5" t="s">
        <v>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8FBB-D990-4D72-A9C4-0C4E4B75388E}">
  <sheetPr codeName="Blad2">
    <tabColor theme="4" tint="0.79998168889431442"/>
  </sheetPr>
  <dimension ref="A1:K5"/>
  <sheetViews>
    <sheetView workbookViewId="0">
      <selection activeCell="G27" sqref="G27"/>
    </sheetView>
  </sheetViews>
  <sheetFormatPr defaultRowHeight="14.4" x14ac:dyDescent="0.3"/>
  <cols>
    <col min="1" max="11" width="15.21875" style="12" customWidth="1"/>
  </cols>
  <sheetData>
    <row r="1" spans="1:11" s="2" customFormat="1" x14ac:dyDescent="0.3">
      <c r="A1" s="7" t="s">
        <v>6</v>
      </c>
      <c r="B1" s="7" t="s">
        <v>40</v>
      </c>
      <c r="C1" s="7" t="s">
        <v>8</v>
      </c>
      <c r="D1" s="7" t="s">
        <v>9</v>
      </c>
      <c r="E1" s="7" t="s">
        <v>41</v>
      </c>
      <c r="F1" s="7" t="s">
        <v>8</v>
      </c>
      <c r="G1" s="7" t="s">
        <v>9</v>
      </c>
      <c r="H1" s="7" t="s">
        <v>41</v>
      </c>
      <c r="I1" s="7" t="s">
        <v>8</v>
      </c>
      <c r="J1" s="7" t="s">
        <v>9</v>
      </c>
      <c r="K1" s="7" t="s">
        <v>41</v>
      </c>
    </row>
    <row r="2" spans="1:11" x14ac:dyDescent="0.3">
      <c r="A2" s="12">
        <v>22010</v>
      </c>
      <c r="B2" s="12" t="s">
        <v>32</v>
      </c>
      <c r="C2" s="12">
        <v>3</v>
      </c>
      <c r="D2" s="12" t="s">
        <v>42</v>
      </c>
      <c r="E2" s="12">
        <v>50</v>
      </c>
      <c r="F2" s="12">
        <v>4</v>
      </c>
      <c r="G2" s="12" t="s">
        <v>43</v>
      </c>
      <c r="H2" s="12">
        <v>30</v>
      </c>
      <c r="I2" s="12">
        <v>7</v>
      </c>
      <c r="J2" s="12" t="s">
        <v>44</v>
      </c>
      <c r="K2" s="12">
        <v>20</v>
      </c>
    </row>
    <row r="3" spans="1:11" x14ac:dyDescent="0.3">
      <c r="A3" s="12">
        <f>A2+1</f>
        <v>22011</v>
      </c>
      <c r="B3" s="12" t="s">
        <v>33</v>
      </c>
      <c r="C3" s="12">
        <f>C2+1</f>
        <v>4</v>
      </c>
      <c r="D3" s="12" t="s">
        <v>43</v>
      </c>
      <c r="E3" s="12">
        <v>30</v>
      </c>
      <c r="F3" s="12">
        <f t="shared" ref="F3:F4" si="0">F2+1</f>
        <v>5</v>
      </c>
      <c r="G3" s="12" t="s">
        <v>44</v>
      </c>
      <c r="H3" s="12">
        <v>20</v>
      </c>
      <c r="I3" s="12">
        <f t="shared" ref="I3" si="1">I2+1</f>
        <v>8</v>
      </c>
      <c r="J3" s="12" t="s">
        <v>45</v>
      </c>
      <c r="K3" s="12">
        <v>10</v>
      </c>
    </row>
    <row r="4" spans="1:11" x14ac:dyDescent="0.3">
      <c r="A4" s="12">
        <f t="shared" ref="A4:A5" si="2">A3+1</f>
        <v>22012</v>
      </c>
      <c r="B4" s="12" t="s">
        <v>34</v>
      </c>
      <c r="C4" s="12">
        <f t="shared" ref="C4:C5" si="3">C3+1</f>
        <v>5</v>
      </c>
      <c r="D4" s="12" t="s">
        <v>44</v>
      </c>
      <c r="E4" s="12">
        <v>20</v>
      </c>
      <c r="F4" s="12">
        <f t="shared" si="0"/>
        <v>6</v>
      </c>
      <c r="G4" s="12" t="s">
        <v>45</v>
      </c>
      <c r="H4" s="12">
        <v>10</v>
      </c>
      <c r="I4" s="12">
        <v>3</v>
      </c>
      <c r="J4" s="12" t="s">
        <v>42</v>
      </c>
      <c r="K4" s="12">
        <v>50</v>
      </c>
    </row>
    <row r="5" spans="1:11" x14ac:dyDescent="0.3">
      <c r="A5" s="12">
        <f t="shared" si="2"/>
        <v>22013</v>
      </c>
      <c r="B5" s="12" t="s">
        <v>35</v>
      </c>
      <c r="C5" s="12">
        <f t="shared" si="3"/>
        <v>6</v>
      </c>
      <c r="D5" s="12" t="s">
        <v>45</v>
      </c>
      <c r="E5" s="12">
        <v>10</v>
      </c>
      <c r="F5" s="12">
        <v>3</v>
      </c>
      <c r="G5" s="12" t="s">
        <v>42</v>
      </c>
      <c r="H5" s="12">
        <v>50</v>
      </c>
      <c r="I5" s="12">
        <v>4</v>
      </c>
      <c r="J5" s="12" t="s">
        <v>43</v>
      </c>
      <c r="K5" s="12">
        <v>30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5CEBDABD-76D0-4ACF-99AB-2472796DD613}">
          <x14:formula1>
            <xm:f>Klantgegevens!$B$2:$B$5</xm:f>
          </x14:formula1>
          <xm:sqref>B2:B5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Offerte</vt:lpstr>
      <vt:lpstr>Klantgegevens</vt:lpstr>
      <vt:lpstr>Bron offerte</vt:lpstr>
      <vt:lpstr>Offerte!Afdrukbereik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Youri Hazeleger</dc:creator>
  <cp:lastModifiedBy>Youri Hazeleger</cp:lastModifiedBy>
  <cp:lastPrinted>2022-10-05T06:36:26Z</cp:lastPrinted>
  <dcterms:created xsi:type="dcterms:W3CDTF">2022-10-04T08:15:36Z</dcterms:created>
  <dcterms:modified xsi:type="dcterms:W3CDTF">2022-10-05T06:46:43Z</dcterms:modified>
</cp:coreProperties>
</file>